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8720" windowHeight="11940" activeTab="0"/>
  </bookViews>
  <sheets>
    <sheet name="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Birgit Fu?</author>
  </authors>
  <commentList>
    <comment ref="G9" authorId="0">
      <text>
        <r>
          <rPr>
            <b/>
            <sz val="8"/>
            <rFont val="Tahoma"/>
            <family val="0"/>
          </rPr>
          <t>Birgit Fuß:</t>
        </r>
        <r>
          <rPr>
            <sz val="8"/>
            <rFont val="Tahoma"/>
            <family val="0"/>
          </rPr>
          <t xml:space="preserve">
Hauptsächlich:
- Steigerung Personalkosten (3,75% mehr Stunden u. etwas höherer durchschn. Verr.satz)</t>
        </r>
      </text>
    </comment>
  </commentList>
</comments>
</file>

<file path=xl/sharedStrings.xml><?xml version="1.0" encoding="utf-8"?>
<sst xmlns="http://schemas.openxmlformats.org/spreadsheetml/2006/main" count="24" uniqueCount="22">
  <si>
    <t>Straßenreinigungskosten</t>
  </si>
  <si>
    <t>(Stadtgebiet Biberach und Ortschaften inkl. Abfallbehälter leeren und Einsammeln wilder Müllablagerungen)</t>
  </si>
  <si>
    <t>h</t>
  </si>
  <si>
    <t>Personal 
(€)</t>
  </si>
  <si>
    <t>Fuhrpark 
(€)</t>
  </si>
  <si>
    <t>Maschinen 
(€)</t>
  </si>
  <si>
    <t>Material 
(€)</t>
  </si>
  <si>
    <t>FremdRE 
(€)</t>
  </si>
  <si>
    <t>Gesamt 
(€)</t>
  </si>
  <si>
    <t>Personal 
Stunden</t>
  </si>
  <si>
    <t>Ø Personal Verr.satz (€)</t>
  </si>
  <si>
    <t>Kosten / km
(€)</t>
  </si>
  <si>
    <t>fab</t>
  </si>
  <si>
    <t>fag</t>
  </si>
  <si>
    <t>hab</t>
  </si>
  <si>
    <t>hag</t>
  </si>
  <si>
    <t xml:space="preserve"> h 2005</t>
  </si>
  <si>
    <t xml:space="preserve"> h 2006</t>
  </si>
  <si>
    <t>Verr.satz 05</t>
  </si>
  <si>
    <t>Verr.satz 06</t>
  </si>
  <si>
    <t>Kosten</t>
  </si>
  <si>
    <t>Kostensteigerungen ggü. VJ: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</si>
</sst>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[$€-1];[Red]\-#,##0\ [$€-1]"/>
    <numFmt numFmtId="165" formatCode="h:mm"/>
    <numFmt numFmtId="166" formatCode="yyyy"/>
    <numFmt numFmtId="167" formatCode="#,##0\ [$€-1]"/>
    <numFmt numFmtId="168" formatCode="0.0%"/>
    <numFmt numFmtId="169" formatCode="#,##0\ [$€-407]"/>
  </numFmts>
  <fonts count="14">
    <font>
      <sz val="11"/>
      <name val="TheSansCorrespondence"/>
      <family val="0"/>
    </font>
    <font>
      <b/>
      <sz val="11"/>
      <name val="TheSansCorrespondence"/>
      <family val="2"/>
    </font>
    <font>
      <b/>
      <sz val="13"/>
      <name val="TheSansCorrespondence"/>
      <family val="2"/>
    </font>
    <font>
      <sz val="8"/>
      <name val="TheSansCorresponden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"/>
      <color indexed="12"/>
      <name val="TheSansCorrespondence"/>
      <family val="0"/>
    </font>
    <font>
      <u val="single"/>
      <sz val="11"/>
      <color indexed="36"/>
      <name val="TheSansCorrespondence"/>
      <family val="0"/>
    </font>
    <font>
      <i/>
      <sz val="11"/>
      <name val="TheSansCorrespondence"/>
      <family val="2"/>
    </font>
    <font>
      <sz val="19.5"/>
      <name val="TheSansCorrespondence"/>
      <family val="0"/>
    </font>
    <font>
      <sz val="9"/>
      <name val="TheSansCorrespondence"/>
      <family val="2"/>
    </font>
    <font>
      <sz val="11.5"/>
      <name val="TheSansCorrespondence"/>
      <family val="2"/>
    </font>
    <font>
      <b/>
      <sz val="10"/>
      <name val="TheSansCorrespondence"/>
      <family val="2"/>
    </font>
    <font>
      <b/>
      <sz val="8"/>
      <name val="TheSansCorresponden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525"/>
          <c:w val="1"/>
          <c:h val="0.3945"/>
        </c:manualLayout>
      </c:layout>
      <c:bar3DChart>
        <c:barDir val="col"/>
        <c:grouping val="stacked"/>
        <c:varyColors val="0"/>
        <c:ser>
          <c:idx val="1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TheSansCorrespondence"/>
                      <a:ea typeface="TheSansCorrespondence"/>
                      <a:cs typeface="TheSansCorresponden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TheSansCorrespondence"/>
                      <a:ea typeface="TheSansCorrespondence"/>
                      <a:cs typeface="TheSansCorresponden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TheSansCorrespondence"/>
                      <a:ea typeface="TheSansCorrespondence"/>
                      <a:cs typeface="TheSansCorresponden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TheSansCorrespondence"/>
                    <a:ea typeface="TheSansCorrespondence"/>
                    <a:cs typeface="TheSansCorresponden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 '!$A$21:$A$23</c:f>
              <c:numCache/>
            </c:numRef>
          </c:val>
          <c:shape val="box"/>
        </c:ser>
        <c:ser>
          <c:idx val="0"/>
          <c:order val="1"/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TheSansCorrespondence"/>
                    <a:ea typeface="TheSansCorrespondence"/>
                    <a:cs typeface="TheSansCorresponden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 '!$B$21:$B$23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TheSansCorrespondence"/>
                        <a:ea typeface="TheSansCorrespondence"/>
                        <a:cs typeface="TheSansCorrespondence"/>
                      </a:rPr>
                      <a:t>+3,15%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TheSansCorrespondence"/>
                        <a:ea typeface="TheSansCorrespondence"/>
                        <a:cs typeface="TheSansCorrespondence"/>
                      </a:rPr>
                      <a:t>+3,58%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TheSansCorrespondence"/>
                    <a:ea typeface="TheSansCorrespondence"/>
                    <a:cs typeface="TheSansCorresponden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 '!$C$21:$C$23</c:f>
              <c:numCache/>
            </c:numRef>
          </c:val>
          <c:shape val="box"/>
        </c:ser>
        <c:overlap val="100"/>
        <c:shape val="box"/>
        <c:axId val="11394988"/>
        <c:axId val="35446029"/>
      </c:bar3DChart>
      <c:catAx>
        <c:axId val="11394988"/>
        <c:scaling>
          <c:orientation val="minMax"/>
        </c:scaling>
        <c:axPos val="b"/>
        <c:delete val="1"/>
        <c:majorTickMark val="out"/>
        <c:minorTickMark val="none"/>
        <c:tickLblPos val="low"/>
        <c:crossAx val="35446029"/>
        <c:crosses val="max"/>
        <c:auto val="1"/>
        <c:lblOffset val="100"/>
        <c:noMultiLvlLbl val="0"/>
      </c:catAx>
      <c:valAx>
        <c:axId val="35446029"/>
        <c:scaling>
          <c:orientation val="minMax"/>
          <c:min val="600000"/>
        </c:scaling>
        <c:axPos val="l"/>
        <c:majorGridlines/>
        <c:delete val="0"/>
        <c:numFmt formatCode="#,##0\ [$€-1]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TheSansCorrespondence"/>
                <a:ea typeface="TheSansCorrespondence"/>
                <a:cs typeface="TheSansCorrespondence"/>
              </a:defRPr>
            </a:pPr>
          </a:p>
        </c:txPr>
        <c:crossAx val="11394988"/>
        <c:crossesAt val="1"/>
        <c:crossBetween val="between"/>
        <c:dispUnits/>
        <c:majorUnit val="100000"/>
        <c:minorUnit val="2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TheSansCorrespondence"/>
          <a:ea typeface="TheSansCorrespondence"/>
          <a:cs typeface="TheSansCorresponden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57150</xdr:rowOff>
    </xdr:from>
    <xdr:to>
      <xdr:col>10</xdr:col>
      <xdr:colOff>1000125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0" y="2009775"/>
        <a:ext cx="10477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K23"/>
  <sheetViews>
    <sheetView tabSelected="1" workbookViewId="0" topLeftCell="A1">
      <selection activeCell="L12" sqref="L12"/>
    </sheetView>
  </sheetViews>
  <sheetFormatPr defaultColWidth="11.19921875" defaultRowHeight="14.25"/>
  <cols>
    <col min="1" max="1" width="6.09765625" style="0" customWidth="1"/>
    <col min="2" max="8" width="11.59765625" style="0" customWidth="1"/>
    <col min="9" max="9" width="9.59765625" style="0" customWidth="1"/>
    <col min="10" max="10" width="2.59765625" style="0" customWidth="1"/>
    <col min="11" max="11" width="11.59765625" style="0" customWidth="1"/>
  </cols>
  <sheetData>
    <row r="1" s="4" customFormat="1" ht="16.5">
      <c r="A1" s="4" t="s">
        <v>0</v>
      </c>
    </row>
    <row r="2" s="5" customFormat="1" ht="20.25" customHeight="1">
      <c r="A2" s="5" t="s">
        <v>1</v>
      </c>
    </row>
    <row r="5" spans="1:11" s="10" customFormat="1" ht="28.5">
      <c r="A5" s="9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11</v>
      </c>
      <c r="I5" s="24" t="s">
        <v>9</v>
      </c>
      <c r="J5" s="25"/>
      <c r="K5" s="11" t="s">
        <v>10</v>
      </c>
    </row>
    <row r="6" spans="1:11" ht="14.25">
      <c r="A6" s="1">
        <v>2004</v>
      </c>
      <c r="B6" s="2">
        <f>422135.75*0.96</f>
        <v>405250.32</v>
      </c>
      <c r="C6" s="2">
        <f>147944.75*0.96</f>
        <v>142026.96</v>
      </c>
      <c r="D6" s="2">
        <f>7777.75*0.96</f>
        <v>7466.639999999999</v>
      </c>
      <c r="E6" s="2">
        <f>8316.85*0.96</f>
        <v>7984.176</v>
      </c>
      <c r="F6" s="2">
        <f>83967.95*0.96</f>
        <v>80609.23199999999</v>
      </c>
      <c r="G6" s="2">
        <f>+SUM(B6:F6)</f>
        <v>643337.328</v>
      </c>
      <c r="H6" s="2">
        <f>+G6/237</f>
        <v>2714.503493670886</v>
      </c>
      <c r="I6" s="2">
        <f>+B6/32.9</f>
        <v>12317.638905775077</v>
      </c>
      <c r="J6" s="13" t="s">
        <v>2</v>
      </c>
      <c r="K6" s="15">
        <f>+B6/I6</f>
        <v>32.9</v>
      </c>
    </row>
    <row r="7" spans="1:11" s="6" customFormat="1" ht="14.25">
      <c r="A7" s="7">
        <v>2005</v>
      </c>
      <c r="B7" s="8">
        <v>440336.25</v>
      </c>
      <c r="C7" s="8">
        <v>128001.5</v>
      </c>
      <c r="D7" s="8">
        <v>4059.25</v>
      </c>
      <c r="E7" s="8">
        <v>12894.25</v>
      </c>
      <c r="F7" s="8">
        <v>78315.54</v>
      </c>
      <c r="G7" s="2">
        <f>+SUM(B7:F7)</f>
        <v>663606.79</v>
      </c>
      <c r="H7" s="2">
        <f>+G7/237</f>
        <v>2800.0286497890297</v>
      </c>
      <c r="I7" s="8">
        <v>12551.5</v>
      </c>
      <c r="J7" s="14" t="s">
        <v>2</v>
      </c>
      <c r="K7" s="15">
        <f>+B7/I7</f>
        <v>35.08236067402302</v>
      </c>
    </row>
    <row r="8" spans="1:11" ht="14.25">
      <c r="A8" s="1">
        <v>2006</v>
      </c>
      <c r="B8" s="2">
        <f>2360.75+288382.25+4257.5+3950.5+2897.75+3136+1283+155131.75</f>
        <v>461399.5</v>
      </c>
      <c r="C8" s="2">
        <v>121799.85</v>
      </c>
      <c r="D8" s="2">
        <v>2853.5</v>
      </c>
      <c r="E8" s="2">
        <v>14560</v>
      </c>
      <c r="F8" s="2">
        <v>86753.85</v>
      </c>
      <c r="G8" s="2">
        <f>+SUM(B8:F8)</f>
        <v>687366.7</v>
      </c>
      <c r="H8" s="2">
        <f>+G8/237</f>
        <v>2900.281434599156</v>
      </c>
      <c r="I8" s="2">
        <v>13022</v>
      </c>
      <c r="J8" s="14" t="s">
        <v>2</v>
      </c>
      <c r="K8" s="15">
        <f>+B8/I8</f>
        <v>35.43230686530487</v>
      </c>
    </row>
    <row r="9" spans="2:11" s="22" customFormat="1" ht="3" customHeight="1">
      <c r="B9" s="23">
        <f>+(B8-B7)/B7</f>
        <v>0.04783446740984872</v>
      </c>
      <c r="C9" s="23">
        <f aca="true" t="shared" si="0" ref="C9:I9">+(C8-C7)/C7</f>
        <v>-0.048449822853638386</v>
      </c>
      <c r="D9" s="23">
        <f t="shared" si="0"/>
        <v>-0.29703763010408324</v>
      </c>
      <c r="E9" s="23">
        <f t="shared" si="0"/>
        <v>0.12918548965624213</v>
      </c>
      <c r="F9" s="23">
        <f t="shared" si="0"/>
        <v>0.1077475811314078</v>
      </c>
      <c r="G9" s="23">
        <f t="shared" si="0"/>
        <v>0.0358041996526285</v>
      </c>
      <c r="H9" s="23">
        <f t="shared" si="0"/>
        <v>0.03580419965262852</v>
      </c>
      <c r="I9" s="23">
        <f t="shared" si="0"/>
        <v>0.03748555949488109</v>
      </c>
      <c r="J9" s="23"/>
      <c r="K9" s="23">
        <f>+(K8-K7)/K7</f>
        <v>0.00997498983986459</v>
      </c>
    </row>
    <row r="10" ht="14.25">
      <c r="G10" s="12"/>
    </row>
    <row r="12" spans="2:7" s="3" customFormat="1" ht="14.25">
      <c r="B12" s="3" t="s">
        <v>16</v>
      </c>
      <c r="C12" s="3" t="s">
        <v>17</v>
      </c>
      <c r="D12" s="3" t="s">
        <v>18</v>
      </c>
      <c r="E12" s="3" t="s">
        <v>19</v>
      </c>
      <c r="F12" s="16"/>
      <c r="G12" s="16"/>
    </row>
    <row r="13" spans="1:5" ht="14.25">
      <c r="A13" t="s">
        <v>12</v>
      </c>
      <c r="B13" s="17">
        <v>2397</v>
      </c>
      <c r="C13" s="17">
        <v>3128.5</v>
      </c>
      <c r="D13" s="17">
        <v>37.9</v>
      </c>
      <c r="E13" s="17">
        <v>38</v>
      </c>
    </row>
    <row r="14" spans="1:5" ht="14.25">
      <c r="A14" t="s">
        <v>13</v>
      </c>
      <c r="B14" s="17">
        <v>19</v>
      </c>
      <c r="C14" s="17">
        <v>0</v>
      </c>
      <c r="D14" s="17">
        <v>35.42</v>
      </c>
      <c r="E14" s="17">
        <v>36</v>
      </c>
    </row>
    <row r="15" spans="1:5" ht="14.25">
      <c r="A15" t="s">
        <v>14</v>
      </c>
      <c r="B15" s="17">
        <v>8688.75</v>
      </c>
      <c r="C15" s="17">
        <v>8641.5</v>
      </c>
      <c r="D15" s="17">
        <v>34.84</v>
      </c>
      <c r="E15" s="17">
        <v>35</v>
      </c>
    </row>
    <row r="16" spans="1:5" ht="14.25">
      <c r="A16" t="s">
        <v>15</v>
      </c>
      <c r="B16" s="17">
        <v>1446.75</v>
      </c>
      <c r="C16" s="17">
        <v>1252</v>
      </c>
      <c r="D16" s="17">
        <v>31.84</v>
      </c>
      <c r="E16" s="17">
        <v>32</v>
      </c>
    </row>
    <row r="17" spans="2:5" ht="15">
      <c r="B17" s="18">
        <f>+SUM(B13:B16)</f>
        <v>12551.5</v>
      </c>
      <c r="C17" s="18">
        <f>+SUM(C13:C16)</f>
        <v>13022</v>
      </c>
      <c r="D17" s="18">
        <f>+(B13*D13+B14*D14+B15*D15+B16*D16)/B17</f>
        <v>35.0794606222364</v>
      </c>
      <c r="E17" s="18">
        <f>+(C13*E13+C14*E14+C15*E15+C16*E16)/C17</f>
        <v>35.43230686530487</v>
      </c>
    </row>
    <row r="20" spans="1:3" ht="15">
      <c r="A20" s="20"/>
      <c r="B20" s="20" t="s">
        <v>20</v>
      </c>
      <c r="C20" t="s">
        <v>21</v>
      </c>
    </row>
    <row r="21" spans="1:3" ht="15">
      <c r="A21" s="20">
        <v>2004</v>
      </c>
      <c r="B21" s="21">
        <f>+G6</f>
        <v>643337.328</v>
      </c>
      <c r="C21" s="19">
        <f>+(B21-628050)/628050</f>
        <v>0.024340941007881506</v>
      </c>
    </row>
    <row r="22" spans="1:3" ht="15">
      <c r="A22" s="20">
        <v>2005</v>
      </c>
      <c r="B22" s="21">
        <f>+G7</f>
        <v>663606.79</v>
      </c>
      <c r="C22" s="19">
        <f>+(B22-B21)/B21</f>
        <v>0.031506740115661465</v>
      </c>
    </row>
    <row r="23" spans="1:3" ht="15">
      <c r="A23" s="20">
        <v>2006</v>
      </c>
      <c r="B23" s="21">
        <f>+G8</f>
        <v>687366.7</v>
      </c>
      <c r="C23" s="19">
        <f>+(B23-B22)/B22</f>
        <v>0.0358041996526285</v>
      </c>
    </row>
  </sheetData>
  <mergeCells count="1">
    <mergeCell ref="I5:J5"/>
  </mergeCells>
  <printOptions/>
  <pageMargins left="0.75" right="0.75" top="1" bottom="0.58" header="0.4921259845" footer="0.4921259845"/>
  <pageSetup horizontalDpi="600" verticalDpi="600" orientation="landscape" paperSize="9" r:id="rId4"/>
  <headerFooter alignWithMargins="0">
    <oddHeader>&amp;RAnlage 3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Biberach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Fuß</dc:creator>
  <cp:keywords/>
  <dc:description/>
  <cp:lastModifiedBy>Birgit Fuß</cp:lastModifiedBy>
  <cp:lastPrinted>2007-04-25T07:32:51Z</cp:lastPrinted>
  <dcterms:created xsi:type="dcterms:W3CDTF">2005-01-26T10:26:21Z</dcterms:created>
  <dcterms:modified xsi:type="dcterms:W3CDTF">2007-04-25T07:32:53Z</dcterms:modified>
  <cp:category/>
  <cp:version/>
  <cp:contentType/>
  <cp:contentStatus/>
</cp:coreProperties>
</file>